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aranjennings/Desktop/FPS Qtly 13 Feb 2020/"/>
    </mc:Choice>
  </mc:AlternateContent>
  <xr:revisionPtr revIDLastSave="0" documentId="8_{27228B52-99B7-C244-BAA2-44A5405BE929}" xr6:coauthVersionLast="45" xr6:coauthVersionMax="45" xr10:uidLastSave="{00000000-0000-0000-0000-000000000000}"/>
  <bookViews>
    <workbookView xWindow="1180" yWindow="1460" windowWidth="27240" windowHeight="15720" xr2:uid="{187782F9-8288-4D4B-BC6B-63C94A41799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1" i="1" l="1"/>
  <c r="D59" i="1"/>
  <c r="B59" i="1"/>
  <c r="C52" i="1"/>
  <c r="E52" i="1" s="1"/>
  <c r="E51" i="1"/>
  <c r="E50" i="1"/>
  <c r="E49" i="1"/>
  <c r="B45" i="1"/>
  <c r="C41" i="1"/>
  <c r="C35" i="1"/>
  <c r="C45" i="1" s="1"/>
  <c r="D32" i="1"/>
  <c r="D30" i="1"/>
  <c r="C30" i="1"/>
  <c r="C32" i="1" s="1"/>
  <c r="B30" i="1"/>
  <c r="D23" i="1"/>
  <c r="C23" i="1"/>
  <c r="B18" i="1"/>
  <c r="B16" i="1"/>
  <c r="B13" i="1"/>
  <c r="B23" i="1" s="1"/>
  <c r="C59" i="1" l="1"/>
</calcChain>
</file>

<file path=xl/sharedStrings.xml><?xml version="1.0" encoding="utf-8"?>
<sst xmlns="http://schemas.openxmlformats.org/spreadsheetml/2006/main" count="78" uniqueCount="71">
  <si>
    <t>Federation of Piling Specialists BUDGET 2020</t>
  </si>
  <si>
    <t>EXPENDITURE</t>
  </si>
  <si>
    <t>Payments
to 31.12.2019</t>
  </si>
  <si>
    <t>BUDGET 2019</t>
  </si>
  <si>
    <t xml:space="preserve">BUDGET 2020 </t>
  </si>
  <si>
    <t>Notes</t>
  </si>
  <si>
    <t>£</t>
  </si>
  <si>
    <t>Secretarial Remuneration</t>
  </si>
  <si>
    <t>Meetings and Travel (net)</t>
  </si>
  <si>
    <t>Copying, Postage, Tel, etc</t>
  </si>
  <si>
    <t>EFFC Subscriptions Paid</t>
  </si>
  <si>
    <t>Build UK/NSCC and other subs</t>
  </si>
  <si>
    <t>European Expenses</t>
  </si>
  <si>
    <t>European Meetings</t>
  </si>
  <si>
    <t>Miscellaneous Expenses</t>
  </si>
  <si>
    <t>Audit - Accounts</t>
  </si>
  <si>
    <t>Bank Charges</t>
  </si>
  <si>
    <t>Internet &amp; Website hosting</t>
  </si>
  <si>
    <t xml:space="preserve">Registration &amp; Audit </t>
  </si>
  <si>
    <t>Professional Indemnity Insurance</t>
  </si>
  <si>
    <t>Advertising &amp; Promotion</t>
  </si>
  <si>
    <t>Legal Costs/ Contingency</t>
  </si>
  <si>
    <t>A £10k contingency fund is maintained</t>
  </si>
  <si>
    <t>Publication Cost</t>
  </si>
  <si>
    <t>Andrew Bond Sponsorship EC7</t>
  </si>
  <si>
    <t>INCOME</t>
  </si>
  <si>
    <t>Income 31.12.19</t>
  </si>
  <si>
    <t>Budget 2019</t>
  </si>
  <si>
    <t>Does not include GSS Piling</t>
  </si>
  <si>
    <t>Subscriptions</t>
  </si>
  <si>
    <t>Interest Received</t>
  </si>
  <si>
    <t>Associate Membership</t>
  </si>
  <si>
    <t xml:space="preserve">With increase of £500 TAMs to £1k and Reinforcement suppliers joining by middle of the year </t>
  </si>
  <si>
    <t>Surplus/(Deficit)</t>
  </si>
  <si>
    <t>FUNDS</t>
  </si>
  <si>
    <t>Opening Balances (01.01.19)</t>
  </si>
  <si>
    <t>Closing Balances (31.12.2019)</t>
  </si>
  <si>
    <t>General Fund</t>
  </si>
  <si>
    <t>Golf Day Fund</t>
  </si>
  <si>
    <t>Training Fund</t>
  </si>
  <si>
    <t>Apprenticeship Fund</t>
  </si>
  <si>
    <t>NVQ Fund</t>
  </si>
  <si>
    <t>Registration and Audit Fund</t>
  </si>
  <si>
    <t>Summer Ball Fund</t>
  </si>
  <si>
    <t>Annual Dinner Fund</t>
  </si>
  <si>
    <t>EFFC Fund</t>
  </si>
  <si>
    <t>Legal Fund</t>
  </si>
  <si>
    <t>TOTAL Reserves</t>
  </si>
  <si>
    <t>Budgeted Expenditure</t>
  </si>
  <si>
    <t>Project expenditure to 31.12.2019</t>
  </si>
  <si>
    <t>Project Income to 31.12.2019</t>
  </si>
  <si>
    <t>Balance</t>
  </si>
  <si>
    <t>SPERWall</t>
  </si>
  <si>
    <t>Rig TBP sheet</t>
  </si>
  <si>
    <t>Website</t>
  </si>
  <si>
    <t>Trailblazer</t>
  </si>
  <si>
    <t xml:space="preserve">Fatigue/Wellbeing </t>
  </si>
  <si>
    <t>CIRIA Piling Guides</t>
  </si>
  <si>
    <t>2013 Categories</t>
  </si>
  <si>
    <t>A: £45m+</t>
  </si>
  <si>
    <t>B: £30m-£45m</t>
  </si>
  <si>
    <t>Numbers of Members in each Category</t>
  </si>
  <si>
    <t>C: £10--£30</t>
  </si>
  <si>
    <t>D: £3m - £10m</t>
  </si>
  <si>
    <t>E: &lt;£3m</t>
  </si>
  <si>
    <t>2012 Categories</t>
  </si>
  <si>
    <t>2010/11</t>
  </si>
  <si>
    <t>Cat A (£30m+)</t>
  </si>
  <si>
    <t>Cat B (£10m - £30m)</t>
  </si>
  <si>
    <t>Cat C (£3m - £10m)</t>
  </si>
  <si>
    <t>Cat D (&lt;£3m)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</si>
</sst>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(&quot;£&quot;* #,##0_);_(&quot;£&quot;* \(#,##0\);_(&quot;£&quot;* &quot;-&quot;??_);_(@_)"/>
  </numFmts>
  <fonts count="7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3" fontId="2" fillId="2" borderId="2" xfId="0" applyNumberFormat="1" applyFont="1" applyFill="1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0" xfId="0" applyNumberFormat="1"/>
    <xf numFmtId="0" fontId="0" fillId="0" borderId="4" xfId="0" applyBorder="1"/>
    <xf numFmtId="3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0" fontId="0" fillId="0" borderId="6" xfId="0" applyBorder="1"/>
    <xf numFmtId="0" fontId="3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5" fontId="2" fillId="0" borderId="0" xfId="1" applyNumberFormat="1" applyFill="1" applyBorder="1"/>
    <xf numFmtId="3" fontId="0" fillId="0" borderId="2" xfId="0" applyNumberFormat="1" applyBorder="1"/>
    <xf numFmtId="3" fontId="4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/>
    <xf numFmtId="3" fontId="3" fillId="0" borderId="5" xfId="0" applyNumberFormat="1" applyFont="1" applyBorder="1"/>
    <xf numFmtId="0" fontId="3" fillId="0" borderId="8" xfId="0" applyFont="1" applyBorder="1"/>
    <xf numFmtId="0" fontId="3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9" xfId="0" applyBorder="1"/>
    <xf numFmtId="166" fontId="2" fillId="2" borderId="2" xfId="1" applyNumberFormat="1" applyFont="1" applyFill="1" applyBorder="1"/>
    <xf numFmtId="2" fontId="0" fillId="0" borderId="0" xfId="0" applyNumberFormat="1"/>
    <xf numFmtId="3" fontId="2" fillId="0" borderId="0" xfId="1" applyNumberFormat="1" applyFill="1" applyBorder="1" applyAlignment="1">
      <alignment horizontal="center"/>
    </xf>
    <xf numFmtId="3" fontId="3" fillId="0" borderId="10" xfId="0" applyNumberFormat="1" applyFont="1" applyBorder="1"/>
    <xf numFmtId="0" fontId="3" fillId="2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right"/>
    </xf>
    <xf numFmtId="3" fontId="2" fillId="0" borderId="11" xfId="0" applyNumberFormat="1" applyFont="1" applyBorder="1"/>
    <xf numFmtId="3" fontId="2" fillId="0" borderId="12" xfId="0" applyNumberFormat="1" applyFont="1" applyBorder="1"/>
    <xf numFmtId="3" fontId="2" fillId="0" borderId="3" xfId="0" applyNumberFormat="1" applyFont="1" applyBorder="1"/>
    <xf numFmtId="0" fontId="2" fillId="0" borderId="12" xfId="0" applyFont="1" applyBorder="1" applyAlignment="1">
      <alignment horizontal="right"/>
    </xf>
    <xf numFmtId="0" fontId="0" fillId="0" borderId="7" xfId="0" applyBorder="1"/>
    <xf numFmtId="0" fontId="0" fillId="0" borderId="13" xfId="0" applyBorder="1"/>
    <xf numFmtId="3" fontId="2" fillId="0" borderId="7" xfId="0" applyNumberFormat="1" applyFont="1" applyBorder="1"/>
    <xf numFmtId="165" fontId="0" fillId="0" borderId="4" xfId="0" applyNumberFormat="1" applyBorder="1"/>
    <xf numFmtId="165" fontId="0" fillId="0" borderId="5" xfId="0" applyNumberForma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2" xfId="1" applyNumberFormat="1" applyFill="1" applyBorder="1" applyAlignment="1">
      <alignment horizontal="center"/>
    </xf>
    <xf numFmtId="3" fontId="2" fillId="0" borderId="3" xfId="0" applyNumberFormat="1" applyFont="1" applyBorder="1" applyAlignment="1">
      <alignment horizontal="left"/>
    </xf>
    <xf numFmtId="0" fontId="6" fillId="0" borderId="2" xfId="0" applyFont="1" applyBorder="1" applyAlignment="1">
      <alignment wrapText="1"/>
    </xf>
    <xf numFmtId="3" fontId="5" fillId="0" borderId="2" xfId="1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0" fillId="0" borderId="11" xfId="0" applyBorder="1"/>
    <xf numFmtId="0" fontId="3" fillId="0" borderId="11" xfId="0" applyFont="1" applyBorder="1" applyAlignment="1">
      <alignment horizontal="center"/>
    </xf>
    <xf numFmtId="3" fontId="2" fillId="0" borderId="3" xfId="1" applyNumberFormat="1" applyBorder="1" applyAlignment="1">
      <alignment horizontal="center"/>
    </xf>
    <xf numFmtId="3" fontId="2" fillId="0" borderId="7" xfId="1" applyNumberFormat="1" applyBorder="1" applyAlignment="1">
      <alignment horizontal="center"/>
    </xf>
  </cellXfs>
  <cellStyles count="2">
    <cellStyle name="Comma 2" xfId="1" xr:uid="{820B384B-9598-F74E-811F-CAAD4CB0FC5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FD6FD-0311-8B4F-BD5B-A93770CC819B}">
  <dimension ref="A1:O128"/>
  <sheetViews>
    <sheetView tabSelected="1" workbookViewId="0">
      <selection activeCell="C9" sqref="C9"/>
    </sheetView>
  </sheetViews>
  <sheetFormatPr baseColWidth="10" defaultColWidth="8.83203125" defaultRowHeight="16" x14ac:dyDescent="0.2"/>
  <cols>
    <col min="1" max="1" width="28.1640625" customWidth="1"/>
    <col min="2" max="2" width="15.5" style="36" bestFit="1" customWidth="1"/>
    <col min="3" max="3" width="13.33203125" style="36" bestFit="1" customWidth="1"/>
    <col min="4" max="4" width="15.33203125" style="36" bestFit="1" customWidth="1"/>
    <col min="5" max="5" width="12" bestFit="1" customWidth="1"/>
    <col min="6" max="6" width="12.6640625" customWidth="1"/>
    <col min="7" max="7" width="11.5" customWidth="1"/>
    <col min="8" max="9" width="9.1640625" bestFit="1" customWidth="1"/>
    <col min="10" max="10" width="19.6640625" customWidth="1"/>
    <col min="11" max="11" width="41" bestFit="1" customWidth="1"/>
    <col min="12" max="12" width="41.5" bestFit="1" customWidth="1"/>
    <col min="13" max="13" width="9.1640625" bestFit="1" customWidth="1"/>
  </cols>
  <sheetData>
    <row r="1" spans="1:6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2"/>
      <c r="B2"/>
      <c r="C2"/>
      <c r="D2"/>
    </row>
    <row r="3" spans="1:6" x14ac:dyDescent="0.2">
      <c r="A3" s="3"/>
      <c r="B3" s="4"/>
      <c r="C3" s="5"/>
      <c r="D3" s="4"/>
    </row>
    <row r="4" spans="1:6" ht="29" x14ac:dyDescent="0.2">
      <c r="A4" s="6" t="s">
        <v>1</v>
      </c>
      <c r="B4" s="7" t="s">
        <v>2</v>
      </c>
      <c r="C4" s="8" t="s">
        <v>3</v>
      </c>
      <c r="D4" s="7" t="s">
        <v>4</v>
      </c>
      <c r="F4" s="2" t="s">
        <v>5</v>
      </c>
    </row>
    <row r="5" spans="1:6" x14ac:dyDescent="0.2">
      <c r="A5" s="9"/>
      <c r="B5" s="10" t="s">
        <v>6</v>
      </c>
      <c r="C5" s="11" t="s">
        <v>6</v>
      </c>
      <c r="D5" s="10" t="s">
        <v>6</v>
      </c>
    </row>
    <row r="6" spans="1:6" x14ac:dyDescent="0.2">
      <c r="A6" s="12" t="s">
        <v>7</v>
      </c>
      <c r="B6" s="13">
        <v>73510</v>
      </c>
      <c r="C6" s="14">
        <v>73509.88</v>
      </c>
      <c r="D6" s="14">
        <v>74796</v>
      </c>
    </row>
    <row r="7" spans="1:6" x14ac:dyDescent="0.2">
      <c r="A7" s="12" t="s">
        <v>8</v>
      </c>
      <c r="B7" s="13">
        <v>14367.41</v>
      </c>
      <c r="C7" s="14">
        <v>10500</v>
      </c>
      <c r="D7" s="14">
        <v>12000</v>
      </c>
    </row>
    <row r="8" spans="1:6" x14ac:dyDescent="0.2">
      <c r="A8" s="12" t="s">
        <v>9</v>
      </c>
      <c r="B8" s="13">
        <v>2350</v>
      </c>
      <c r="C8" s="14">
        <v>2500</v>
      </c>
      <c r="D8" s="14">
        <v>2500</v>
      </c>
    </row>
    <row r="9" spans="1:6" x14ac:dyDescent="0.2">
      <c r="A9" s="12" t="s">
        <v>10</v>
      </c>
      <c r="B9" s="13">
        <v>9657</v>
      </c>
      <c r="C9" s="14">
        <v>10500</v>
      </c>
      <c r="D9" s="14">
        <v>10500</v>
      </c>
    </row>
    <row r="10" spans="1:6" x14ac:dyDescent="0.2">
      <c r="A10" s="15" t="s">
        <v>11</v>
      </c>
      <c r="B10" s="13">
        <v>11137</v>
      </c>
      <c r="C10" s="14">
        <v>11000</v>
      </c>
      <c r="D10" s="14">
        <v>11500</v>
      </c>
    </row>
    <row r="11" spans="1:6" x14ac:dyDescent="0.2">
      <c r="A11" s="15" t="s">
        <v>12</v>
      </c>
      <c r="B11" s="16">
        <v>2956</v>
      </c>
      <c r="C11" s="14">
        <v>3500</v>
      </c>
      <c r="D11" s="14">
        <v>3500</v>
      </c>
    </row>
    <row r="12" spans="1:6" x14ac:dyDescent="0.2">
      <c r="A12" s="12" t="s">
        <v>13</v>
      </c>
      <c r="B12" s="13">
        <v>2000</v>
      </c>
      <c r="C12" s="14">
        <v>2000</v>
      </c>
      <c r="D12" s="14">
        <v>2000</v>
      </c>
    </row>
    <row r="13" spans="1:6" x14ac:dyDescent="0.2">
      <c r="A13" s="12" t="s">
        <v>14</v>
      </c>
      <c r="B13" s="13">
        <f>13+35+167</f>
        <v>215</v>
      </c>
      <c r="C13" s="14">
        <v>500</v>
      </c>
      <c r="D13" s="14">
        <v>500</v>
      </c>
    </row>
    <row r="14" spans="1:6" x14ac:dyDescent="0.2">
      <c r="A14" s="12" t="s">
        <v>15</v>
      </c>
      <c r="B14" s="13">
        <v>1310</v>
      </c>
      <c r="C14" s="14">
        <v>1525</v>
      </c>
      <c r="D14" s="14">
        <v>1525</v>
      </c>
    </row>
    <row r="15" spans="1:6" x14ac:dyDescent="0.2">
      <c r="A15" s="12" t="s">
        <v>16</v>
      </c>
      <c r="B15" s="13">
        <v>120</v>
      </c>
      <c r="C15" s="14">
        <v>200</v>
      </c>
      <c r="D15" s="14">
        <v>200</v>
      </c>
    </row>
    <row r="16" spans="1:6" x14ac:dyDescent="0.2">
      <c r="A16" s="12" t="s">
        <v>17</v>
      </c>
      <c r="B16" s="13">
        <f>1951+70</f>
        <v>2021</v>
      </c>
      <c r="C16" s="14">
        <v>2000</v>
      </c>
      <c r="D16" s="14">
        <v>2000</v>
      </c>
    </row>
    <row r="17" spans="1:13" x14ac:dyDescent="0.2">
      <c r="A17" s="12" t="s">
        <v>18</v>
      </c>
      <c r="B17" s="13">
        <v>0</v>
      </c>
      <c r="C17" s="14">
        <v>0</v>
      </c>
      <c r="D17" s="14">
        <v>0</v>
      </c>
    </row>
    <row r="18" spans="1:13" x14ac:dyDescent="0.2">
      <c r="A18" s="9" t="s">
        <v>19</v>
      </c>
      <c r="B18" s="13">
        <f>745+86</f>
        <v>831</v>
      </c>
      <c r="C18" s="14">
        <v>800</v>
      </c>
      <c r="D18" s="14">
        <v>850</v>
      </c>
    </row>
    <row r="19" spans="1:13" x14ac:dyDescent="0.2">
      <c r="A19" s="12" t="s">
        <v>20</v>
      </c>
      <c r="B19" s="13">
        <v>16128</v>
      </c>
      <c r="C19" s="14">
        <v>20000</v>
      </c>
      <c r="D19" s="14">
        <v>20000</v>
      </c>
    </row>
    <row r="20" spans="1:13" x14ac:dyDescent="0.2">
      <c r="A20" s="12" t="s">
        <v>21</v>
      </c>
      <c r="B20" s="13">
        <v>0</v>
      </c>
      <c r="C20" s="14">
        <v>0</v>
      </c>
      <c r="D20" s="14">
        <v>0</v>
      </c>
      <c r="F20" s="2" t="s">
        <v>22</v>
      </c>
    </row>
    <row r="21" spans="1:13" x14ac:dyDescent="0.2">
      <c r="A21" s="12" t="s">
        <v>23</v>
      </c>
      <c r="B21" s="13">
        <v>0</v>
      </c>
      <c r="C21" s="14">
        <v>0</v>
      </c>
      <c r="D21" s="14">
        <v>0</v>
      </c>
    </row>
    <row r="22" spans="1:13" ht="17" thickBot="1" x14ac:dyDescent="0.25">
      <c r="A22" s="17" t="s">
        <v>24</v>
      </c>
      <c r="B22" s="13">
        <v>5000</v>
      </c>
      <c r="C22" s="14">
        <v>5000</v>
      </c>
      <c r="D22" s="14">
        <v>0</v>
      </c>
    </row>
    <row r="23" spans="1:13" ht="18" thickTop="1" thickBot="1" x14ac:dyDescent="0.25">
      <c r="B23" s="18">
        <f>SUM(B6:B22)</f>
        <v>141602.41</v>
      </c>
      <c r="C23" s="19">
        <f>SUM(C6:C22)</f>
        <v>143534.88</v>
      </c>
      <c r="D23" s="19">
        <f>SUM(D6:D22)</f>
        <v>141871</v>
      </c>
    </row>
    <row r="24" spans="1:13" ht="17" thickTop="1" x14ac:dyDescent="0.2">
      <c r="A24" s="3"/>
      <c r="B24" s="4"/>
      <c r="C24"/>
      <c r="D24" s="20"/>
    </row>
    <row r="25" spans="1:13" x14ac:dyDescent="0.2">
      <c r="A25" s="6" t="s">
        <v>25</v>
      </c>
      <c r="B25" s="21" t="s">
        <v>26</v>
      </c>
      <c r="C25" s="7" t="s">
        <v>27</v>
      </c>
      <c r="D25" s="7" t="s">
        <v>4</v>
      </c>
      <c r="H25" s="2"/>
    </row>
    <row r="26" spans="1:13" ht="17" x14ac:dyDescent="0.2">
      <c r="A26" s="9"/>
      <c r="B26" s="22" t="s">
        <v>6</v>
      </c>
      <c r="C26" s="23" t="s">
        <v>6</v>
      </c>
      <c r="D26" s="24" t="s">
        <v>6</v>
      </c>
      <c r="F26" s="2" t="s">
        <v>28</v>
      </c>
      <c r="M26" s="25"/>
    </row>
    <row r="27" spans="1:13" x14ac:dyDescent="0.2">
      <c r="A27" s="12" t="s">
        <v>29</v>
      </c>
      <c r="B27" s="26">
        <v>128951</v>
      </c>
      <c r="C27" s="27">
        <v>128977</v>
      </c>
      <c r="D27" s="28">
        <v>127516</v>
      </c>
      <c r="E27" s="29"/>
      <c r="H27" s="16"/>
      <c r="I27" s="16"/>
    </row>
    <row r="28" spans="1:13" x14ac:dyDescent="0.2">
      <c r="A28" s="12" t="s">
        <v>30</v>
      </c>
      <c r="B28" s="26">
        <v>557</v>
      </c>
      <c r="C28" s="27">
        <v>0</v>
      </c>
      <c r="D28" s="30">
        <v>0</v>
      </c>
    </row>
    <row r="29" spans="1:13" x14ac:dyDescent="0.2">
      <c r="A29" s="12" t="s">
        <v>31</v>
      </c>
      <c r="B29" s="26">
        <v>12180</v>
      </c>
      <c r="C29" s="27">
        <v>12180</v>
      </c>
      <c r="D29" s="31">
        <v>15000</v>
      </c>
      <c r="F29" s="2" t="s">
        <v>32</v>
      </c>
    </row>
    <row r="30" spans="1:13" ht="17" thickBot="1" x14ac:dyDescent="0.25">
      <c r="B30" s="32">
        <f>SUM(B27:B29)</f>
        <v>141688</v>
      </c>
      <c r="C30" s="32">
        <f>SUM(C27:C29)</f>
        <v>141157</v>
      </c>
      <c r="D30" s="32">
        <f>SUM(D27:D29)</f>
        <v>142516</v>
      </c>
      <c r="G30" s="16"/>
    </row>
    <row r="31" spans="1:13" ht="17" thickTop="1" x14ac:dyDescent="0.2">
      <c r="B31"/>
      <c r="C31"/>
      <c r="D31"/>
      <c r="G31" s="16"/>
    </row>
    <row r="32" spans="1:13" x14ac:dyDescent="0.2">
      <c r="B32" s="2" t="s">
        <v>33</v>
      </c>
      <c r="C32" s="16">
        <f>C30-C23</f>
        <v>-2377.8800000000047</v>
      </c>
      <c r="D32" s="16">
        <f>D30-D23</f>
        <v>645</v>
      </c>
    </row>
    <row r="33" spans="1:15" x14ac:dyDescent="0.2">
      <c r="B33"/>
      <c r="C33"/>
      <c r="D33"/>
      <c r="G33" s="16"/>
    </row>
    <row r="34" spans="1:15" ht="43" x14ac:dyDescent="0.2">
      <c r="A34" s="33" t="s">
        <v>34</v>
      </c>
      <c r="B34" s="34" t="s">
        <v>35</v>
      </c>
      <c r="C34" s="35" t="s">
        <v>36</v>
      </c>
    </row>
    <row r="35" spans="1:15" x14ac:dyDescent="0.2">
      <c r="A35" s="15" t="s">
        <v>37</v>
      </c>
      <c r="B35" s="37">
        <v>95620</v>
      </c>
      <c r="C35" s="37">
        <f>311.25+29254+68007</f>
        <v>97572.25</v>
      </c>
    </row>
    <row r="36" spans="1:15" x14ac:dyDescent="0.2">
      <c r="A36" s="12" t="s">
        <v>38</v>
      </c>
      <c r="B36" s="37">
        <v>6803</v>
      </c>
      <c r="C36" s="37">
        <v>5994</v>
      </c>
    </row>
    <row r="37" spans="1:15" x14ac:dyDescent="0.2">
      <c r="A37" s="12" t="s">
        <v>39</v>
      </c>
      <c r="B37" s="37">
        <v>11568</v>
      </c>
      <c r="C37" s="37">
        <v>11508</v>
      </c>
    </row>
    <row r="38" spans="1:15" x14ac:dyDescent="0.2">
      <c r="A38" s="12" t="s">
        <v>40</v>
      </c>
      <c r="B38" s="37">
        <v>330140</v>
      </c>
      <c r="C38" s="37">
        <v>314247</v>
      </c>
    </row>
    <row r="39" spans="1:15" x14ac:dyDescent="0.2">
      <c r="A39" s="12" t="s">
        <v>41</v>
      </c>
      <c r="B39" s="37">
        <v>8281</v>
      </c>
      <c r="C39" s="37">
        <v>22881</v>
      </c>
    </row>
    <row r="40" spans="1:15" x14ac:dyDescent="0.2">
      <c r="A40" s="12" t="s">
        <v>42</v>
      </c>
      <c r="B40" s="37">
        <v>2000</v>
      </c>
      <c r="C40" s="37">
        <v>4945</v>
      </c>
      <c r="O40" s="38"/>
    </row>
    <row r="41" spans="1:15" x14ac:dyDescent="0.2">
      <c r="A41" s="12" t="s">
        <v>43</v>
      </c>
      <c r="B41" s="37">
        <v>8264</v>
      </c>
      <c r="C41" s="37">
        <f>13026-39.7</f>
        <v>12986.3</v>
      </c>
      <c r="I41" s="39"/>
    </row>
    <row r="42" spans="1:15" x14ac:dyDescent="0.2">
      <c r="A42" s="12" t="s">
        <v>44</v>
      </c>
      <c r="B42" s="37">
        <v>0</v>
      </c>
      <c r="C42" s="37">
        <v>3771.26</v>
      </c>
      <c r="I42" s="39"/>
    </row>
    <row r="43" spans="1:15" x14ac:dyDescent="0.2">
      <c r="A43" s="12" t="s">
        <v>45</v>
      </c>
      <c r="B43" s="37">
        <v>4050</v>
      </c>
      <c r="C43" s="37">
        <v>6050</v>
      </c>
    </row>
    <row r="44" spans="1:15" x14ac:dyDescent="0.2">
      <c r="A44" s="12" t="s">
        <v>46</v>
      </c>
      <c r="B44" s="37">
        <v>10000</v>
      </c>
      <c r="C44" s="37">
        <v>10000</v>
      </c>
    </row>
    <row r="45" spans="1:15" ht="17" thickBot="1" x14ac:dyDescent="0.25">
      <c r="A45" s="3" t="s">
        <v>47</v>
      </c>
      <c r="B45" s="40">
        <f>SUM(B35:B44)</f>
        <v>476726</v>
      </c>
      <c r="C45" s="40">
        <f>SUM(C35:C44)</f>
        <v>489954.81</v>
      </c>
    </row>
    <row r="46" spans="1:15" ht="17" thickTop="1" x14ac:dyDescent="0.2"/>
    <row r="48" spans="1:15" ht="43" x14ac:dyDescent="0.2">
      <c r="B48" s="41" t="s">
        <v>48</v>
      </c>
      <c r="C48" s="35" t="s">
        <v>49</v>
      </c>
      <c r="D48" s="35" t="s">
        <v>50</v>
      </c>
      <c r="E48" s="42" t="s">
        <v>51</v>
      </c>
    </row>
    <row r="49" spans="1:15" x14ac:dyDescent="0.2">
      <c r="A49" s="43" t="s">
        <v>52</v>
      </c>
      <c r="B49" s="44">
        <v>10000</v>
      </c>
      <c r="C49" s="44">
        <v>0</v>
      </c>
      <c r="D49" s="44">
        <v>6568</v>
      </c>
      <c r="E49" s="45">
        <f>D49-Q13</f>
        <v>6568</v>
      </c>
    </row>
    <row r="50" spans="1:15" x14ac:dyDescent="0.2">
      <c r="A50" s="43" t="s">
        <v>53</v>
      </c>
      <c r="B50" s="46">
        <v>10000</v>
      </c>
      <c r="C50" s="46">
        <v>13997</v>
      </c>
      <c r="D50" s="46">
        <v>3135</v>
      </c>
      <c r="E50" s="45">
        <f>D50-C50</f>
        <v>-10862</v>
      </c>
    </row>
    <row r="51" spans="1:15" x14ac:dyDescent="0.2">
      <c r="A51" s="43" t="s">
        <v>54</v>
      </c>
      <c r="B51" s="46">
        <v>20000</v>
      </c>
      <c r="C51" s="46">
        <v>25620</v>
      </c>
      <c r="D51" s="46">
        <v>0</v>
      </c>
      <c r="E51" s="45">
        <f t="shared" ref="E51:E52" si="0">D51-C51</f>
        <v>-25620</v>
      </c>
      <c r="O51" s="38"/>
    </row>
    <row r="52" spans="1:15" x14ac:dyDescent="0.2">
      <c r="A52" s="43" t="s">
        <v>55</v>
      </c>
      <c r="B52" s="46">
        <v>4500</v>
      </c>
      <c r="C52" s="46">
        <f>Y39</f>
        <v>0</v>
      </c>
      <c r="D52" s="46">
        <v>0</v>
      </c>
      <c r="E52" s="45">
        <f t="shared" si="0"/>
        <v>0</v>
      </c>
    </row>
    <row r="53" spans="1:15" x14ac:dyDescent="0.2">
      <c r="A53" s="47" t="s">
        <v>56</v>
      </c>
      <c r="B53" s="9">
        <v>17150</v>
      </c>
      <c r="C53" s="9">
        <v>0</v>
      </c>
      <c r="D53" s="9">
        <v>0</v>
      </c>
      <c r="E53" s="45">
        <v>0</v>
      </c>
    </row>
    <row r="54" spans="1:15" x14ac:dyDescent="0.2">
      <c r="A54" s="43" t="s">
        <v>57</v>
      </c>
      <c r="B54" s="9">
        <v>25000</v>
      </c>
      <c r="C54" s="9">
        <v>0</v>
      </c>
      <c r="D54" s="36">
        <v>0</v>
      </c>
      <c r="E54" s="46">
        <v>0</v>
      </c>
    </row>
    <row r="55" spans="1:15" x14ac:dyDescent="0.2">
      <c r="B55" s="9"/>
      <c r="C55" s="9"/>
      <c r="E55" s="46"/>
    </row>
    <row r="56" spans="1:15" x14ac:dyDescent="0.2">
      <c r="B56" s="9"/>
      <c r="C56" s="9"/>
      <c r="E56" s="46"/>
    </row>
    <row r="57" spans="1:15" x14ac:dyDescent="0.2">
      <c r="B57" s="9"/>
      <c r="C57" s="9"/>
      <c r="E57" s="46"/>
    </row>
    <row r="58" spans="1:15" x14ac:dyDescent="0.2">
      <c r="B58" s="48"/>
      <c r="C58" s="48"/>
      <c r="D58" s="49"/>
      <c r="E58" s="50"/>
    </row>
    <row r="59" spans="1:15" ht="17" thickBot="1" x14ac:dyDescent="0.25">
      <c r="B59" s="51">
        <f>SUM(B49:B58)</f>
        <v>86650</v>
      </c>
      <c r="C59" s="51">
        <f>SUM(C49:C58)</f>
        <v>39617</v>
      </c>
      <c r="D59" s="51">
        <f>SUM(D49:D58)</f>
        <v>9703</v>
      </c>
      <c r="E59" s="52"/>
    </row>
    <row r="60" spans="1:15" ht="17" thickTop="1" x14ac:dyDescent="0.2">
      <c r="B60"/>
      <c r="C60"/>
      <c r="D60"/>
    </row>
    <row r="61" spans="1:15" x14ac:dyDescent="0.2">
      <c r="B61"/>
      <c r="C61"/>
      <c r="D61"/>
    </row>
    <row r="62" spans="1:15" x14ac:dyDescent="0.2">
      <c r="A62" s="53" t="s">
        <v>29</v>
      </c>
      <c r="B62" s="4"/>
      <c r="C62" s="54"/>
      <c r="D62" s="55"/>
    </row>
    <row r="63" spans="1:15" x14ac:dyDescent="0.2">
      <c r="A63" s="56" t="s">
        <v>58</v>
      </c>
      <c r="B63" s="57">
        <v>2015</v>
      </c>
      <c r="C63" s="58">
        <v>2016</v>
      </c>
      <c r="D63" s="58">
        <v>2017</v>
      </c>
    </row>
    <row r="64" spans="1:15" x14ac:dyDescent="0.2">
      <c r="A64" s="59" t="s">
        <v>59</v>
      </c>
      <c r="B64" s="60">
        <v>9900</v>
      </c>
      <c r="C64" s="60">
        <v>9900</v>
      </c>
      <c r="D64" s="60">
        <v>9100</v>
      </c>
      <c r="F64" s="2"/>
    </row>
    <row r="65" spans="1:8" ht="53" x14ac:dyDescent="0.2">
      <c r="A65" s="61" t="s">
        <v>60</v>
      </c>
      <c r="B65" s="60">
        <v>8700</v>
      </c>
      <c r="C65" s="60">
        <v>8700</v>
      </c>
      <c r="D65" s="60">
        <v>7900</v>
      </c>
      <c r="E65" s="7">
        <v>2018</v>
      </c>
      <c r="F65" s="7">
        <v>2019</v>
      </c>
      <c r="G65" s="58">
        <v>2020</v>
      </c>
      <c r="H65" s="62" t="s">
        <v>61</v>
      </c>
    </row>
    <row r="66" spans="1:8" x14ac:dyDescent="0.2">
      <c r="A66" s="61" t="s">
        <v>62</v>
      </c>
      <c r="B66" s="60">
        <v>7000</v>
      </c>
      <c r="C66" s="60">
        <v>7000</v>
      </c>
      <c r="D66" s="60">
        <v>6200</v>
      </c>
      <c r="E66" s="60">
        <v>8850</v>
      </c>
      <c r="F66" s="60">
        <v>8404</v>
      </c>
      <c r="G66" s="63">
        <v>8404</v>
      </c>
      <c r="H66" s="60">
        <v>7</v>
      </c>
    </row>
    <row r="67" spans="1:8" x14ac:dyDescent="0.2">
      <c r="A67" s="61" t="s">
        <v>63</v>
      </c>
      <c r="B67" s="60">
        <v>4450</v>
      </c>
      <c r="C67" s="60">
        <v>4450</v>
      </c>
      <c r="D67" s="60">
        <v>3650</v>
      </c>
      <c r="E67" s="60">
        <v>7650</v>
      </c>
      <c r="F67" s="60">
        <v>7204</v>
      </c>
      <c r="G67" s="63">
        <v>7204</v>
      </c>
      <c r="H67" s="60">
        <v>3</v>
      </c>
    </row>
    <row r="68" spans="1:8" x14ac:dyDescent="0.2">
      <c r="A68" s="64" t="s">
        <v>64</v>
      </c>
      <c r="B68" s="60">
        <v>2100</v>
      </c>
      <c r="C68" s="60">
        <v>2100</v>
      </c>
      <c r="D68" s="60">
        <v>2100</v>
      </c>
      <c r="E68" s="60">
        <v>5950</v>
      </c>
      <c r="F68" s="60">
        <v>5504</v>
      </c>
      <c r="G68" s="63">
        <v>5504</v>
      </c>
      <c r="H68" s="60">
        <v>8</v>
      </c>
    </row>
    <row r="69" spans="1:8" x14ac:dyDescent="0.2">
      <c r="B69"/>
      <c r="C69"/>
      <c r="D69"/>
      <c r="E69" s="60">
        <v>3400</v>
      </c>
      <c r="F69" s="60">
        <v>2363</v>
      </c>
      <c r="G69" s="63">
        <v>2363</v>
      </c>
      <c r="H69" s="60">
        <v>2</v>
      </c>
    </row>
    <row r="70" spans="1:8" x14ac:dyDescent="0.2">
      <c r="B70"/>
      <c r="C70"/>
      <c r="D70"/>
      <c r="E70" s="60">
        <v>2100</v>
      </c>
      <c r="F70" s="60">
        <v>2100</v>
      </c>
      <c r="G70" s="63">
        <v>2100</v>
      </c>
      <c r="H70" s="60">
        <v>0</v>
      </c>
    </row>
    <row r="71" spans="1:8" x14ac:dyDescent="0.2">
      <c r="B71"/>
      <c r="C71"/>
      <c r="D71"/>
      <c r="H71" s="65">
        <f>SUM(H66:H70)</f>
        <v>20</v>
      </c>
    </row>
    <row r="72" spans="1:8" x14ac:dyDescent="0.2">
      <c r="A72" s="8" t="s">
        <v>65</v>
      </c>
      <c r="B72" s="58" t="s">
        <v>66</v>
      </c>
      <c r="C72"/>
      <c r="D72"/>
    </row>
    <row r="73" spans="1:8" x14ac:dyDescent="0.2">
      <c r="A73" s="66"/>
      <c r="B73" s="67"/>
      <c r="C73"/>
      <c r="D73"/>
    </row>
    <row r="74" spans="1:8" x14ac:dyDescent="0.2">
      <c r="A74" s="9" t="s">
        <v>67</v>
      </c>
      <c r="B74" s="68">
        <v>8000</v>
      </c>
      <c r="C74"/>
      <c r="D74"/>
    </row>
    <row r="75" spans="1:8" x14ac:dyDescent="0.2">
      <c r="A75" s="9" t="s">
        <v>68</v>
      </c>
      <c r="B75" s="68">
        <v>6000</v>
      </c>
      <c r="C75"/>
      <c r="D75"/>
    </row>
    <row r="76" spans="1:8" x14ac:dyDescent="0.2">
      <c r="A76" s="9" t="s">
        <v>69</v>
      </c>
      <c r="B76" s="68">
        <v>4000</v>
      </c>
      <c r="C76"/>
      <c r="D76"/>
    </row>
    <row r="77" spans="1:8" x14ac:dyDescent="0.2">
      <c r="A77" s="48" t="s">
        <v>70</v>
      </c>
      <c r="B77" s="69">
        <v>2000</v>
      </c>
      <c r="C77"/>
      <c r="D77"/>
    </row>
    <row r="78" spans="1:8" x14ac:dyDescent="0.2">
      <c r="B78"/>
      <c r="C78"/>
      <c r="D78"/>
    </row>
    <row r="79" spans="1:8" x14ac:dyDescent="0.2">
      <c r="B79"/>
      <c r="C79"/>
      <c r="D79"/>
    </row>
    <row r="80" spans="1:8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96B0ED21D76E4C8103BB96908FB2A0" ma:contentTypeVersion="12" ma:contentTypeDescription="Create a new document." ma:contentTypeScope="" ma:versionID="c27bea86b9d1fc92d121533d35bc4823">
  <xsd:schema xmlns:xsd="http://www.w3.org/2001/XMLSchema" xmlns:xs="http://www.w3.org/2001/XMLSchema" xmlns:p="http://schemas.microsoft.com/office/2006/metadata/properties" xmlns:ns2="0d8abe9f-2342-4c77-9e5e-7c3cf2c8ee2e" xmlns:ns3="bd0801fd-32e9-4dcb-ba4c-b7677c85160d" targetNamespace="http://schemas.microsoft.com/office/2006/metadata/properties" ma:root="true" ma:fieldsID="f6be9d9a41f58f13459690ab54270468" ns2:_="" ns3:_="">
    <xsd:import namespace="0d8abe9f-2342-4c77-9e5e-7c3cf2c8ee2e"/>
    <xsd:import namespace="bd0801fd-32e9-4dcb-ba4c-b7677c85160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be9f-2342-4c77-9e5e-7c3cf2c8e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801fd-32e9-4dcb-ba4c-b7677c851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C09E3B-5C2F-44D5-BE1A-611036C20279}"/>
</file>

<file path=customXml/itemProps2.xml><?xml version="1.0" encoding="utf-8"?>
<ds:datastoreItem xmlns:ds="http://schemas.openxmlformats.org/officeDocument/2006/customXml" ds:itemID="{C4DBE038-0D07-444F-B284-F502188509AA}"/>
</file>

<file path=customXml/itemProps3.xml><?xml version="1.0" encoding="utf-8"?>
<ds:datastoreItem xmlns:ds="http://schemas.openxmlformats.org/officeDocument/2006/customXml" ds:itemID="{0D60F67F-2F95-43E8-B19C-693D869BC9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Ciaran Jennings</dc:creator>
  <cp:lastModifiedBy>Ciaran Jennings</cp:lastModifiedBy>
  <dcterms:created xsi:type="dcterms:W3CDTF">2020-02-12T15:22:58Z</dcterms:created>
  <dcterms:modified xsi:type="dcterms:W3CDTF">2020-02-12T15:23:22Z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0x0101003696B0ED21D76E4C8103BB96908FB2A0</vt:lpwstr>
  </property>
</Properties>
</file>